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rjamaa-my.sharepoint.com/personal/lea_laurits_marjamaa_ee/Documents/Töölaud/Reservfond/Reservfond 2023/"/>
    </mc:Choice>
  </mc:AlternateContent>
  <xr:revisionPtr revIDLastSave="532" documentId="8_{28E94368-2F52-4EC6-8147-76CA5CA043F1}" xr6:coauthVersionLast="47" xr6:coauthVersionMax="47" xr10:uidLastSave="{37D398C3-2ED8-4E67-8F77-5FD74A52E761}"/>
  <bookViews>
    <workbookView xWindow="1884" yWindow="1884" windowWidth="17280" windowHeight="9024" tabRatio="599" xr2:uid="{00000000-000D-0000-FFFF-FFFF00000000}"/>
  </bookViews>
  <sheets>
    <sheet name="seisuga 31.12.23" sheetId="2" r:id="rId1"/>
    <sheet name="Leh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1" i="2" l="1"/>
  <c r="D70" i="2"/>
  <c r="D67" i="2"/>
  <c r="D64" i="2"/>
  <c r="D61" i="2"/>
  <c r="D58" i="2"/>
  <c r="D55" i="2"/>
  <c r="D43" i="2"/>
  <c r="D45" i="2"/>
  <c r="D72" i="2" s="1"/>
  <c r="D44" i="2"/>
  <c r="D3" i="2"/>
  <c r="D73" i="2" l="1"/>
  <c r="D46" i="2"/>
</calcChain>
</file>

<file path=xl/sharedStrings.xml><?xml version="1.0" encoding="utf-8"?>
<sst xmlns="http://schemas.openxmlformats.org/spreadsheetml/2006/main" count="160" uniqueCount="104">
  <si>
    <t>01114</t>
  </si>
  <si>
    <t>Koostas: Lea Laurits</t>
  </si>
  <si>
    <t>rahandusosakonna juhataja</t>
  </si>
  <si>
    <t>Tunnus</t>
  </si>
  <si>
    <t>Korralduse nr ja kuupäev</t>
  </si>
  <si>
    <t>Kellele ja milleks eraldatud</t>
  </si>
  <si>
    <t xml:space="preserve">Summa </t>
  </si>
  <si>
    <t>5511</t>
  </si>
  <si>
    <t>0810201</t>
  </si>
  <si>
    <t>MÄRJAMAA UJULA</t>
  </si>
  <si>
    <t>RESERVFONDI EELARVE KOKKU (Märjamaa Vallavolikogu 21.02.2023 määrus nr 37)</t>
  </si>
  <si>
    <t>RESERVFOND</t>
  </si>
  <si>
    <t>PÕHIKOOLI ÕPETAJATE TÖÖJÕUKULUDE RESERVFOND</t>
  </si>
  <si>
    <t>ENERGIATOETUSE RESERVFOND</t>
  </si>
  <si>
    <t>0820207</t>
  </si>
  <si>
    <t>VANA-VIGALA RAHVAMAJA</t>
  </si>
  <si>
    <t>2-1.1/160 -11.04.2023</t>
  </si>
  <si>
    <t xml:space="preserve">Vana-Vigala rahvamaja kanalisatsioonitrass on pidevalt umbes, eeldatavalt on seal toru pooleks ja reovesi lekib pinnasesse. Seoses ummistustega kaasneb ebameeldiv lõhn, mis aeg-ajalt majja levib. 30.03.2023 on esitanud Trapets OÜ hinnapakkumine kanalisatsioonitrassi ehituseks ja vana kaevu likvideerimiseks.
</t>
  </si>
  <si>
    <t>0921206</t>
  </si>
  <si>
    <t>2-1.1/179 - 19.04.2023</t>
  </si>
  <si>
    <t xml:space="preserve">Kivi-Vigala põhikoolile kütte kulude katteks. Kütte kulude oluline suurenemine on tingitud  kivisöehinna kiirest tõusust. </t>
  </si>
  <si>
    <t>KIVI-VIGALA PÕHIKOOL (energiatoetuse reservfondist)</t>
  </si>
  <si>
    <t>0820208</t>
  </si>
  <si>
    <t>VIGALA OSAVALLA KÜLADE KESKUS</t>
  </si>
  <si>
    <t>2-1.1/274 - 06.06.2023</t>
  </si>
  <si>
    <t>Vigala osavalla külade keskuse platsil asuvate purunenud valgustite väljavahetamiseks, vastavalt OÜ Vonge 30.05.2023 esitatud hinnapakkumisele</t>
  </si>
  <si>
    <t>09212041</t>
  </si>
  <si>
    <t>MÄRJAMAA GÜMNAASIUMI PROJEKTID</t>
  </si>
  <si>
    <t>Märjamaa gümnaasiumile projekti „Märjamaa Gümnaasiumi õppekäigud 2022/2023 õppeaastal“ omaosaluse katteks.</t>
  </si>
  <si>
    <t>5525-1213 €; 5540-2322 €</t>
  </si>
  <si>
    <t>2-1.1/347 - 19.07.2023</t>
  </si>
  <si>
    <t>Märjamaa ujulale aurusauna ajutiseks remondiks vajalike materjalide ostmiseks vastavalt kalkulatsioonile</t>
  </si>
  <si>
    <t>0921204</t>
  </si>
  <si>
    <t>MÄRJAMAA GÜMNAASIUM</t>
  </si>
  <si>
    <t>2-1.1/365 - 09.08.2023</t>
  </si>
  <si>
    <t xml:space="preserve">Märjamaa gümnaasiumile ATS seadme  remondiks. 27.06.2023 õhtul äikesetormi tulemusel sai kahjustada Märjamaa  Gümnaasiumi hoone ATS  süsteem, mida kindlustus ei hüvita, sest kahju  põhjuseks on pikselöögist  tekkinud  ülepinge. </t>
  </si>
  <si>
    <t>0911001</t>
  </si>
  <si>
    <t>MÄRJAMAA LASTEAED PILLERPALL</t>
  </si>
  <si>
    <t xml:space="preserve">Märjamaa lasteaiale Pillerpall ATS seadme  remondiks. 27.06.2023 õhtul äikesetormi tulemusel sai kahjustada Märjamaa  Lasteaia Pillerpall hoone ATS  süsteem, mida kindlustus ei hüvita, sest kahju  põhjuseks on pikselöögist  tekkinud  ülepinge. </t>
  </si>
  <si>
    <t>0921205</t>
  </si>
  <si>
    <t>VARBOLA LASTEAED-ALGKOOL</t>
  </si>
  <si>
    <t xml:space="preserve">Varbola lasteaed-algkoolile lasteaiarühma tualettruumis avariiliste remonttööde teostamiseks. </t>
  </si>
  <si>
    <t>2-1.1/377 - 16.08.2023</t>
  </si>
  <si>
    <t>RESERVFOND jääk seisuga 30.09.2023</t>
  </si>
  <si>
    <t>PÕHIKOOLI ÕPETAJATE TÖÖJÕUKULUDE RESERVFOND jääk seisuga 30.09.2023</t>
  </si>
  <si>
    <t>ENERGIATOETUSE RESERVFOND jääk seisuga 30.09.2023</t>
  </si>
  <si>
    <t>JÄÄK KOKKU SEISUGA 30.09.2023</t>
  </si>
  <si>
    <t>0911004</t>
  </si>
  <si>
    <t>SIPA-LAUKNA LASTEAED</t>
  </si>
  <si>
    <t>0920203</t>
  </si>
  <si>
    <t>VALGU RAHVAMAJA</t>
  </si>
  <si>
    <t>2-1.1/410 - 31.08.2023</t>
  </si>
  <si>
    <t>Valgu rahvamajale vananenud ja nõuetele mittevastavate evakuatsioonivalgustite välja vahetamiseks ja uute paigaldamiseks.</t>
  </si>
  <si>
    <t>5513</t>
  </si>
  <si>
    <t>MÄRJAMAA VALLAVALITSUS</t>
  </si>
  <si>
    <t>0111201</t>
  </si>
  <si>
    <t>1551</t>
  </si>
  <si>
    <t xml:space="preserve">Sipa-Laukna lasteaiale täiendavaid vahendeid ATS-i turvasüsteemi (temperatuurikaabel) paigaldamiseks. </t>
  </si>
  <si>
    <t>Märjamaa vallavalitsusele sõiduauto Dacia Duster Prestige välja ostmiseks seoses täisteenusliisingu lepingu nr 0119333FSL lõppemisega 30.08.2023.</t>
  </si>
  <si>
    <t xml:space="preserve">Varbola lasteaed-algkoolile evakuatsiooniväljapääsu ehitamiseks puudu jääva summa katteks, seoses Päästeameti ettekirjutuse täitmisega. </t>
  </si>
  <si>
    <t>Märjamaa ujulale kütte kulude katteks, seoses kaugkütte ning kütteõli hinna   olulise kallinemisega.</t>
  </si>
  <si>
    <t>MÄRJAMAA UJULA (energiatoetuse reservfondist)</t>
  </si>
  <si>
    <t xml:space="preserve">Haimre rahvamajale alaeelarves planeeritud kahe ukse väljavahetamiseks puudujääva summa katteks.   </t>
  </si>
  <si>
    <t>0820202</t>
  </si>
  <si>
    <t>HAIMRE RAHVAMAJA</t>
  </si>
  <si>
    <t>2-1.1/428 - 07.09.2023</t>
  </si>
  <si>
    <t>MÄRJAMAA LASTEAED PILLERPALL (energiatoetuse reservfondist)</t>
  </si>
  <si>
    <t>0820201</t>
  </si>
  <si>
    <t>MÄRJAMAA RAHVAMAJA</t>
  </si>
  <si>
    <r>
      <t>Märjamaa rahvamajale remonditööde käigus seitsme kuppelakna välja vahetamiseks, v</t>
    </r>
    <r>
      <rPr>
        <sz val="11"/>
        <color rgb="FF000000"/>
        <rFont val="Times New Roman"/>
        <family val="1"/>
      </rPr>
      <t>ältimaks katusekonstruktsiooni ja lagede edasise kahju suurenemist.</t>
    </r>
    <r>
      <rPr>
        <sz val="11"/>
        <color theme="1"/>
        <rFont val="Times New Roman"/>
        <family val="1"/>
      </rPr>
      <t xml:space="preserve"> </t>
    </r>
  </si>
  <si>
    <t>Märjamaa lasteaiale Pillerpall kütte kulude katteks, seoses kaugkütte hinna olulise kallinemisega.</t>
  </si>
  <si>
    <t xml:space="preserve">Märjamaa gümnaasiumile ATS seadme  andurite vahetuseks ja remondiks. 27.06.2023 õhtul äikesetormi tulemusel sai kahjustada Märjamaa  Gümnaasiumi hoone ATS  süsteem, mida kindlustus ei hüvita, sest kahju  põhjuseks on pikselöögist  tekkinud  ülepinge. </t>
  </si>
  <si>
    <t>2-1.1/438. - 13.09.2023</t>
  </si>
  <si>
    <t>2-1.1/438 - 13.09.2023</t>
  </si>
  <si>
    <t>2-1.1/447 - 20.09.2023</t>
  </si>
  <si>
    <t xml:space="preserve">Kivi-Vigala põhikoolile kütte kuludeks. Kütte kulude oluline suurenemine on tingitud  kivisöehinna kiirest tõusust. </t>
  </si>
  <si>
    <t>KIVI-VIGALA PÕHIKOOL (energiatoetuse reservfondist 9274 eurot ja reservfondist 2750 eurot)</t>
  </si>
  <si>
    <t>2-1.1/500 - 18.10.2023</t>
  </si>
  <si>
    <t>0640003</t>
  </si>
  <si>
    <t>OSAVALLA TÄNAVAVALGUSTUS</t>
  </si>
  <si>
    <t>Osavalla tänavavalgustuse katkenud liini remondiks Vana-Vigalas Lauluväljaku tänaval, seoses 7.-8.10. tormi kahjustustega.</t>
  </si>
  <si>
    <t>5512</t>
  </si>
  <si>
    <t xml:space="preserve">Varbola lasteaed-algkoolile evakuatsiooniväljapääsu ehitamiseks, kinnitatud hankest puudu jääva summa katteks, seoses Päästeameti ettekirjutuse täitmisega. </t>
  </si>
  <si>
    <t>VARBOLA RAHVAMAJA</t>
  </si>
  <si>
    <t>0920204</t>
  </si>
  <si>
    <t>2-1.1/531 - 01.11.2023</t>
  </si>
  <si>
    <t>Varboal rahvamajale küttepuude ostmiseks, seoses küttepuude hindade muutusega turul ning rahvamaja remondiga, mis jäi külma perioodi ning hoonet tuli kütta poole rohkem detsembrist veebruarini.</t>
  </si>
  <si>
    <t>MÄRJAMAA GÜMNAASIUM (põhikooli õpetajate tööjõukulude reservfondist)</t>
  </si>
  <si>
    <t>2-1.1/552 - 15.11.2023</t>
  </si>
  <si>
    <t>50026</t>
  </si>
  <si>
    <t>Õpetajate töötasu</t>
  </si>
  <si>
    <t>506</t>
  </si>
  <si>
    <t>Personalikuludega kaasnevad maksud</t>
  </si>
  <si>
    <t>0921201</t>
  </si>
  <si>
    <t>VALGU PÕHIKOOL (põhikooli õpetajate tööjõukulude reservfondist)</t>
  </si>
  <si>
    <t>VARBOLA LASTEAED-ALGKOOL (põhikooli õpetajate tööjõukulude reservfondist)</t>
  </si>
  <si>
    <t>0921207</t>
  </si>
  <si>
    <t>VANA-VIGALA PÕHIKOOL (põhikooli õpetajate tööjõukulude reservfondist)</t>
  </si>
  <si>
    <t>KIVI-VIGALA PÕHIKOOL (põhikooli õpetajate tööjõukulude reservfondist)</t>
  </si>
  <si>
    <t>RESERVFOND jääk seisuga 31.12.2023</t>
  </si>
  <si>
    <t>PÕHIKOOLI ÕPETAJATE TÖÖJÕUKULUDE RESERVFOND jääk seisuga 31.12.2023</t>
  </si>
  <si>
    <t>ENERGIATOETUSE RESERVFOND jääk seisuga 31.12.2023</t>
  </si>
  <si>
    <t>JÄÄK KOKKU SEISUGA 31.12.2023</t>
  </si>
  <si>
    <t>MÄRJAMA VALLA EELARVE RESERVFONDI KASUTAMISE ARUANNE SEISUGA 31.12.2023 (eurodes)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</si>
</sst>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-;\-* #,##0.00\ _k_r_-;_-* &quot;-&quot;??\ _k_r_-;_-@_-"/>
  </numFmts>
  <fonts count="1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49" fontId="2" fillId="0" borderId="0" xfId="1" applyNumberFormat="1" applyFont="1" applyAlignment="1">
      <alignment horizontal="left"/>
    </xf>
    <xf numFmtId="49" fontId="2" fillId="0" borderId="0" xfId="0" applyNumberFormat="1" applyFont="1"/>
    <xf numFmtId="0" fontId="3" fillId="0" borderId="0" xfId="0" applyFont="1"/>
    <xf numFmtId="3" fontId="3" fillId="0" borderId="0" xfId="0" applyNumberFormat="1" applyFont="1"/>
    <xf numFmtId="3" fontId="3" fillId="0" borderId="0" xfId="1" applyNumberFormat="1" applyFont="1"/>
    <xf numFmtId="0" fontId="4" fillId="0" borderId="0" xfId="0" applyFont="1"/>
    <xf numFmtId="0" fontId="3" fillId="0" borderId="0" xfId="1" applyFont="1"/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center" wrapText="1"/>
    </xf>
    <xf numFmtId="0" fontId="3" fillId="0" borderId="1" xfId="1" applyFont="1" applyBorder="1" applyAlignment="1">
      <alignment wrapText="1"/>
    </xf>
    <xf numFmtId="49" fontId="2" fillId="0" borderId="5" xfId="1" applyNumberFormat="1" applyFont="1" applyBorder="1" applyAlignment="1">
      <alignment horizontal="left" wrapText="1"/>
    </xf>
    <xf numFmtId="3" fontId="2" fillId="0" borderId="6" xfId="1" applyNumberFormat="1" applyFont="1" applyBorder="1" applyAlignment="1">
      <alignment horizontal="right" wrapText="1"/>
    </xf>
    <xf numFmtId="49" fontId="3" fillId="0" borderId="7" xfId="1" applyNumberFormat="1" applyFont="1" applyBorder="1" applyAlignment="1">
      <alignment horizontal="left"/>
    </xf>
    <xf numFmtId="0" fontId="3" fillId="0" borderId="8" xfId="1" applyFont="1" applyBorder="1" applyAlignment="1">
      <alignment wrapText="1"/>
    </xf>
    <xf numFmtId="3" fontId="3" fillId="0" borderId="9" xfId="1" applyNumberFormat="1" applyFont="1" applyBorder="1" applyAlignment="1">
      <alignment horizontal="right" wrapText="1"/>
    </xf>
    <xf numFmtId="49" fontId="3" fillId="0" borderId="5" xfId="1" applyNumberFormat="1" applyFont="1" applyBorder="1" applyAlignment="1">
      <alignment horizontal="left"/>
    </xf>
    <xf numFmtId="3" fontId="3" fillId="0" borderId="6" xfId="1" applyNumberFormat="1" applyFont="1" applyBorder="1" applyAlignment="1">
      <alignment horizontal="right" wrapText="1"/>
    </xf>
    <xf numFmtId="3" fontId="4" fillId="0" borderId="0" xfId="0" applyNumberFormat="1" applyFont="1"/>
    <xf numFmtId="49" fontId="2" fillId="2" borderId="2" xfId="1" applyNumberFormat="1" applyFont="1" applyFill="1" applyBorder="1" applyAlignment="1">
      <alignment horizontal="left" wrapText="1"/>
    </xf>
    <xf numFmtId="0" fontId="2" fillId="2" borderId="3" xfId="1" applyFont="1" applyFill="1" applyBorder="1" applyAlignment="1">
      <alignment horizontal="left" wrapText="1"/>
    </xf>
    <xf numFmtId="0" fontId="3" fillId="2" borderId="3" xfId="3" applyFont="1" applyFill="1" applyBorder="1" applyAlignment="1">
      <alignment horizontal="left"/>
    </xf>
    <xf numFmtId="3" fontId="2" fillId="2" borderId="4" xfId="2" applyNumberFormat="1" applyFont="1" applyFill="1" applyBorder="1" applyAlignment="1">
      <alignment wrapText="1"/>
    </xf>
    <xf numFmtId="49" fontId="2" fillId="2" borderId="5" xfId="1" applyNumberFormat="1" applyFont="1" applyFill="1" applyBorder="1" applyAlignment="1">
      <alignment horizontal="left" wrapText="1"/>
    </xf>
    <xf numFmtId="49" fontId="2" fillId="2" borderId="10" xfId="1" applyNumberFormat="1" applyFont="1" applyFill="1" applyBorder="1" applyAlignment="1">
      <alignment horizontal="left" wrapText="1"/>
    </xf>
    <xf numFmtId="0" fontId="5" fillId="2" borderId="1" xfId="1" applyFont="1" applyFill="1" applyBorder="1" applyAlignment="1">
      <alignment horizontal="left" wrapText="1"/>
    </xf>
    <xf numFmtId="0" fontId="5" fillId="2" borderId="1" xfId="3" applyFont="1" applyFill="1" applyBorder="1" applyAlignment="1">
      <alignment horizontal="left"/>
    </xf>
    <xf numFmtId="3" fontId="5" fillId="2" borderId="6" xfId="2" applyNumberFormat="1" applyFont="1" applyFill="1" applyBorder="1" applyAlignment="1">
      <alignment wrapText="1"/>
    </xf>
    <xf numFmtId="0" fontId="5" fillId="2" borderId="11" xfId="1" applyFont="1" applyFill="1" applyBorder="1" applyAlignment="1">
      <alignment horizontal="left" wrapText="1"/>
    </xf>
    <xf numFmtId="0" fontId="5" fillId="2" borderId="11" xfId="3" applyFont="1" applyFill="1" applyBorder="1" applyAlignment="1">
      <alignment horizontal="left"/>
    </xf>
    <xf numFmtId="3" fontId="5" fillId="2" borderId="12" xfId="2" applyNumberFormat="1" applyFont="1" applyFill="1" applyBorder="1" applyAlignment="1">
      <alignment wrapText="1"/>
    </xf>
    <xf numFmtId="0" fontId="2" fillId="2" borderId="3" xfId="1" applyFont="1" applyFill="1" applyBorder="1" applyAlignment="1">
      <alignment horizontal="center" wrapText="1"/>
    </xf>
    <xf numFmtId="3" fontId="2" fillId="2" borderId="4" xfId="1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horizontal="left" vertical="top" wrapText="1"/>
    </xf>
    <xf numFmtId="0" fontId="7" fillId="0" borderId="1" xfId="1" applyFont="1" applyBorder="1" applyAlignment="1">
      <alignment horizontal="center" wrapText="1"/>
    </xf>
    <xf numFmtId="0" fontId="8" fillId="0" borderId="0" xfId="0" applyFont="1"/>
    <xf numFmtId="49" fontId="7" fillId="0" borderId="5" xfId="1" applyNumberFormat="1" applyFont="1" applyBorder="1" applyAlignment="1">
      <alignment horizontal="left"/>
    </xf>
    <xf numFmtId="3" fontId="7" fillId="0" borderId="6" xfId="1" applyNumberFormat="1" applyFont="1" applyBorder="1" applyAlignment="1">
      <alignment horizontal="right" wrapText="1"/>
    </xf>
    <xf numFmtId="49" fontId="3" fillId="0" borderId="5" xfId="1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49" fontId="2" fillId="2" borderId="5" xfId="1" applyNumberFormat="1" applyFont="1" applyFill="1" applyBorder="1" applyAlignment="1">
      <alignment wrapText="1"/>
    </xf>
    <xf numFmtId="0" fontId="4" fillId="2" borderId="5" xfId="0" applyFont="1" applyFill="1" applyBorder="1"/>
    <xf numFmtId="0" fontId="8" fillId="2" borderId="10" xfId="0" applyFont="1" applyFill="1" applyBorder="1"/>
    <xf numFmtId="0" fontId="7" fillId="2" borderId="11" xfId="1" applyFont="1" applyFill="1" applyBorder="1" applyAlignment="1">
      <alignment horizontal="right" wrapText="1"/>
    </xf>
    <xf numFmtId="0" fontId="7" fillId="2" borderId="11" xfId="3" applyFont="1" applyFill="1" applyBorder="1" applyAlignment="1">
      <alignment horizontal="left"/>
    </xf>
    <xf numFmtId="3" fontId="7" fillId="2" borderId="12" xfId="2" applyNumberFormat="1" applyFont="1" applyFill="1" applyBorder="1" applyAlignment="1">
      <alignment wrapText="1"/>
    </xf>
    <xf numFmtId="2" fontId="9" fillId="0" borderId="1" xfId="0" applyNumberFormat="1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14" fontId="4" fillId="0" borderId="0" xfId="0" applyNumberFormat="1" applyFont="1" applyAlignment="1">
      <alignment horizontal="left" vertical="top"/>
    </xf>
  </cellXfs>
  <cellStyles count="4">
    <cellStyle name="Koma 2" xfId="2" xr:uid="{00000000-0005-0000-0000-000000000000}"/>
    <cellStyle name="Normaallaad" xfId="0" builtinId="0"/>
    <cellStyle name="Normaallaad 2" xfId="1" xr:uid="{00000000-0005-0000-0000-000001000000}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CCFF99"/>
      <color rgb="FFFFFF66"/>
      <color rgb="FFFFCC66"/>
      <color rgb="FFCCFF66"/>
      <color rgb="FFCCFF33"/>
      <color rgb="FF99CCFF"/>
      <color rgb="FFCCFFCC"/>
      <color rgb="FFFF9999"/>
      <color rgb="FF66CCFF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8"/>
  <sheetViews>
    <sheetView tabSelected="1" workbookViewId="0">
      <selection activeCell="B85" sqref="B85"/>
    </sheetView>
  </sheetViews>
  <sheetFormatPr defaultColWidth="23.33203125" defaultRowHeight="13.2" x14ac:dyDescent="0.25"/>
  <cols>
    <col min="1" max="1" width="12" style="6" customWidth="1"/>
    <col min="2" max="2" width="109.33203125" style="6" customWidth="1"/>
    <col min="3" max="3" width="19.77734375" style="6" customWidth="1"/>
    <col min="4" max="4" width="14" style="6" customWidth="1"/>
    <col min="5" max="16384" width="23.33203125" style="6"/>
  </cols>
  <sheetData>
    <row r="1" spans="1:6" x14ac:dyDescent="0.25">
      <c r="A1" s="2" t="s">
        <v>103</v>
      </c>
      <c r="B1" s="3"/>
      <c r="C1" s="4"/>
      <c r="D1" s="5"/>
    </row>
    <row r="2" spans="1:6" ht="13.8" thickBot="1" x14ac:dyDescent="0.3">
      <c r="A2" s="1"/>
      <c r="B2" s="5"/>
      <c r="C2" s="5"/>
      <c r="D2" s="5"/>
    </row>
    <row r="3" spans="1:6" x14ac:dyDescent="0.25">
      <c r="A3" s="19" t="s">
        <v>0</v>
      </c>
      <c r="B3" s="20" t="s">
        <v>10</v>
      </c>
      <c r="C3" s="21"/>
      <c r="D3" s="22">
        <f>SUM(D4:D6)</f>
        <v>139212</v>
      </c>
    </row>
    <row r="4" spans="1:6" x14ac:dyDescent="0.25">
      <c r="A4" s="23"/>
      <c r="B4" s="25" t="s">
        <v>11</v>
      </c>
      <c r="C4" s="26"/>
      <c r="D4" s="27">
        <v>50000</v>
      </c>
    </row>
    <row r="5" spans="1:6" x14ac:dyDescent="0.25">
      <c r="A5" s="23"/>
      <c r="B5" s="25" t="s">
        <v>12</v>
      </c>
      <c r="C5" s="26"/>
      <c r="D5" s="27">
        <v>14891</v>
      </c>
    </row>
    <row r="6" spans="1:6" ht="13.8" thickBot="1" x14ac:dyDescent="0.3">
      <c r="A6" s="24"/>
      <c r="B6" s="28" t="s">
        <v>13</v>
      </c>
      <c r="C6" s="29"/>
      <c r="D6" s="30">
        <v>74321</v>
      </c>
    </row>
    <row r="7" spans="1:6" ht="13.8" thickBot="1" x14ac:dyDescent="0.3">
      <c r="A7" s="1"/>
      <c r="B7" s="5"/>
      <c r="C7" s="5"/>
      <c r="D7" s="5"/>
    </row>
    <row r="8" spans="1:6" ht="26.4" x14ac:dyDescent="0.25">
      <c r="A8" s="19" t="s">
        <v>3</v>
      </c>
      <c r="B8" s="31" t="s">
        <v>5</v>
      </c>
      <c r="C8" s="31" t="s">
        <v>4</v>
      </c>
      <c r="D8" s="32" t="s">
        <v>6</v>
      </c>
    </row>
    <row r="9" spans="1:6" x14ac:dyDescent="0.25">
      <c r="A9" s="11" t="s">
        <v>14</v>
      </c>
      <c r="B9" s="8" t="s">
        <v>15</v>
      </c>
      <c r="C9" s="9" t="s">
        <v>16</v>
      </c>
      <c r="D9" s="12">
        <v>1062</v>
      </c>
      <c r="E9" s="18"/>
    </row>
    <row r="10" spans="1:6" ht="52.8" x14ac:dyDescent="0.25">
      <c r="A10" s="13" t="s">
        <v>7</v>
      </c>
      <c r="B10" s="47" t="s">
        <v>17</v>
      </c>
      <c r="C10" s="14"/>
      <c r="D10" s="15"/>
    </row>
    <row r="11" spans="1:6" x14ac:dyDescent="0.25">
      <c r="A11" s="11" t="s">
        <v>18</v>
      </c>
      <c r="B11" s="8" t="s">
        <v>21</v>
      </c>
      <c r="C11" s="9" t="s">
        <v>19</v>
      </c>
      <c r="D11" s="12">
        <v>10547</v>
      </c>
      <c r="F11" s="18"/>
    </row>
    <row r="12" spans="1:6" x14ac:dyDescent="0.25">
      <c r="A12" s="13" t="s">
        <v>7</v>
      </c>
      <c r="B12" s="48" t="s">
        <v>20</v>
      </c>
      <c r="C12" s="14"/>
      <c r="D12" s="15"/>
    </row>
    <row r="13" spans="1:6" s="35" customFormat="1" x14ac:dyDescent="0.25">
      <c r="A13" s="36" t="s">
        <v>22</v>
      </c>
      <c r="B13" s="33" t="s">
        <v>23</v>
      </c>
      <c r="C13" s="34" t="s">
        <v>24</v>
      </c>
      <c r="D13" s="37">
        <v>618</v>
      </c>
    </row>
    <row r="14" spans="1:6" ht="26.4" x14ac:dyDescent="0.25">
      <c r="A14" s="16" t="s">
        <v>7</v>
      </c>
      <c r="B14" s="48" t="s">
        <v>25</v>
      </c>
      <c r="C14" s="10"/>
      <c r="D14" s="17"/>
    </row>
    <row r="15" spans="1:6" x14ac:dyDescent="0.25">
      <c r="A15" s="36" t="s">
        <v>26</v>
      </c>
      <c r="B15" s="33" t="s">
        <v>27</v>
      </c>
      <c r="C15" s="34" t="s">
        <v>30</v>
      </c>
      <c r="D15" s="37">
        <v>3535</v>
      </c>
    </row>
    <row r="16" spans="1:6" ht="26.4" x14ac:dyDescent="0.25">
      <c r="A16" s="38" t="s">
        <v>29</v>
      </c>
      <c r="B16" s="49" t="s">
        <v>28</v>
      </c>
      <c r="C16" s="10"/>
      <c r="D16" s="17"/>
    </row>
    <row r="17" spans="1:4" x14ac:dyDescent="0.25">
      <c r="A17" s="36" t="s">
        <v>8</v>
      </c>
      <c r="B17" s="33" t="s">
        <v>9</v>
      </c>
      <c r="C17" s="34" t="s">
        <v>30</v>
      </c>
      <c r="D17" s="37">
        <v>2150</v>
      </c>
    </row>
    <row r="18" spans="1:4" ht="13.8" x14ac:dyDescent="0.25">
      <c r="A18" s="16" t="s">
        <v>7</v>
      </c>
      <c r="B18" s="46" t="s">
        <v>31</v>
      </c>
      <c r="C18" s="10"/>
      <c r="D18" s="17"/>
    </row>
    <row r="19" spans="1:4" x14ac:dyDescent="0.25">
      <c r="A19" s="36" t="s">
        <v>32</v>
      </c>
      <c r="B19" s="33" t="s">
        <v>33</v>
      </c>
      <c r="C19" s="34" t="s">
        <v>34</v>
      </c>
      <c r="D19" s="37">
        <v>1800</v>
      </c>
    </row>
    <row r="20" spans="1:4" ht="27.6" x14ac:dyDescent="0.25">
      <c r="A20" s="16" t="s">
        <v>7</v>
      </c>
      <c r="B20" s="39" t="s">
        <v>35</v>
      </c>
      <c r="C20" s="10"/>
      <c r="D20" s="17"/>
    </row>
    <row r="21" spans="1:4" x14ac:dyDescent="0.25">
      <c r="A21" s="36" t="s">
        <v>36</v>
      </c>
      <c r="B21" s="33" t="s">
        <v>37</v>
      </c>
      <c r="C21" s="34" t="s">
        <v>34</v>
      </c>
      <c r="D21" s="37">
        <v>1200</v>
      </c>
    </row>
    <row r="22" spans="1:4" ht="27.6" x14ac:dyDescent="0.25">
      <c r="A22" s="16" t="s">
        <v>7</v>
      </c>
      <c r="B22" s="39" t="s">
        <v>38</v>
      </c>
      <c r="C22" s="10"/>
      <c r="D22" s="17"/>
    </row>
    <row r="23" spans="1:4" x14ac:dyDescent="0.25">
      <c r="A23" s="36" t="s">
        <v>39</v>
      </c>
      <c r="B23" s="33" t="s">
        <v>40</v>
      </c>
      <c r="C23" s="34" t="s">
        <v>42</v>
      </c>
      <c r="D23" s="37">
        <v>6000</v>
      </c>
    </row>
    <row r="24" spans="1:4" ht="13.8" x14ac:dyDescent="0.25">
      <c r="A24" s="16" t="s">
        <v>7</v>
      </c>
      <c r="B24" s="39" t="s">
        <v>41</v>
      </c>
      <c r="C24" s="10"/>
      <c r="D24" s="17"/>
    </row>
    <row r="25" spans="1:4" x14ac:dyDescent="0.25">
      <c r="A25" s="36" t="s">
        <v>47</v>
      </c>
      <c r="B25" s="33" t="s">
        <v>48</v>
      </c>
      <c r="C25" s="34" t="s">
        <v>51</v>
      </c>
      <c r="D25" s="37">
        <v>1872</v>
      </c>
    </row>
    <row r="26" spans="1:4" ht="13.8" x14ac:dyDescent="0.25">
      <c r="A26" s="16" t="s">
        <v>7</v>
      </c>
      <c r="B26" s="49" t="s">
        <v>57</v>
      </c>
      <c r="C26" s="10"/>
      <c r="D26" s="17"/>
    </row>
    <row r="27" spans="1:4" x14ac:dyDescent="0.25">
      <c r="A27" s="36" t="s">
        <v>49</v>
      </c>
      <c r="B27" s="33" t="s">
        <v>50</v>
      </c>
      <c r="C27" s="34" t="s">
        <v>51</v>
      </c>
      <c r="D27" s="37">
        <v>1419</v>
      </c>
    </row>
    <row r="28" spans="1:4" ht="13.8" x14ac:dyDescent="0.25">
      <c r="A28" s="16" t="s">
        <v>7</v>
      </c>
      <c r="B28" s="49" t="s">
        <v>52</v>
      </c>
      <c r="C28" s="10"/>
      <c r="D28" s="17"/>
    </row>
    <row r="29" spans="1:4" x14ac:dyDescent="0.25">
      <c r="A29" s="36" t="s">
        <v>55</v>
      </c>
      <c r="B29" s="33" t="s">
        <v>54</v>
      </c>
      <c r="C29" s="34" t="s">
        <v>51</v>
      </c>
      <c r="D29" s="37">
        <v>3494</v>
      </c>
    </row>
    <row r="30" spans="1:4" ht="27.6" x14ac:dyDescent="0.25">
      <c r="A30" s="16" t="s">
        <v>53</v>
      </c>
      <c r="B30" s="49" t="s">
        <v>58</v>
      </c>
      <c r="C30" s="10"/>
      <c r="D30" s="17"/>
    </row>
    <row r="31" spans="1:4" x14ac:dyDescent="0.25">
      <c r="A31" s="36" t="s">
        <v>39</v>
      </c>
      <c r="B31" s="33" t="s">
        <v>40</v>
      </c>
      <c r="C31" s="34" t="s">
        <v>51</v>
      </c>
      <c r="D31" s="37">
        <v>3668</v>
      </c>
    </row>
    <row r="32" spans="1:4" ht="27.6" x14ac:dyDescent="0.25">
      <c r="A32" s="16" t="s">
        <v>56</v>
      </c>
      <c r="B32" s="39" t="s">
        <v>59</v>
      </c>
      <c r="C32" s="10"/>
      <c r="D32" s="17"/>
    </row>
    <row r="33" spans="1:7" x14ac:dyDescent="0.25">
      <c r="A33" s="36" t="s">
        <v>8</v>
      </c>
      <c r="B33" s="33" t="s">
        <v>61</v>
      </c>
      <c r="C33" s="34" t="s">
        <v>65</v>
      </c>
      <c r="D33" s="37">
        <v>45000</v>
      </c>
    </row>
    <row r="34" spans="1:7" ht="13.8" x14ac:dyDescent="0.25">
      <c r="A34" s="16" t="s">
        <v>7</v>
      </c>
      <c r="B34" s="49" t="s">
        <v>60</v>
      </c>
      <c r="C34" s="10"/>
      <c r="D34" s="17"/>
    </row>
    <row r="35" spans="1:7" x14ac:dyDescent="0.25">
      <c r="A35" s="36" t="s">
        <v>63</v>
      </c>
      <c r="B35" s="33" t="s">
        <v>64</v>
      </c>
      <c r="C35" s="34" t="s">
        <v>65</v>
      </c>
      <c r="D35" s="37">
        <v>700</v>
      </c>
    </row>
    <row r="36" spans="1:7" ht="13.8" x14ac:dyDescent="0.25">
      <c r="A36" s="16" t="s">
        <v>7</v>
      </c>
      <c r="B36" s="49" t="s">
        <v>62</v>
      </c>
      <c r="C36" s="10"/>
      <c r="D36" s="17"/>
    </row>
    <row r="37" spans="1:7" x14ac:dyDescent="0.25">
      <c r="A37" s="36" t="s">
        <v>36</v>
      </c>
      <c r="B37" s="33" t="s">
        <v>66</v>
      </c>
      <c r="C37" s="34" t="s">
        <v>72</v>
      </c>
      <c r="D37" s="37">
        <v>9500</v>
      </c>
    </row>
    <row r="38" spans="1:7" ht="13.8" x14ac:dyDescent="0.25">
      <c r="A38" s="16" t="s">
        <v>7</v>
      </c>
      <c r="B38" s="49" t="s">
        <v>70</v>
      </c>
      <c r="C38" s="10"/>
      <c r="D38" s="17"/>
    </row>
    <row r="39" spans="1:7" x14ac:dyDescent="0.25">
      <c r="A39" s="36" t="s">
        <v>67</v>
      </c>
      <c r="B39" s="33" t="s">
        <v>68</v>
      </c>
      <c r="C39" s="34" t="s">
        <v>73</v>
      </c>
      <c r="D39" s="37">
        <v>5241</v>
      </c>
    </row>
    <row r="40" spans="1:7" ht="27.6" x14ac:dyDescent="0.25">
      <c r="A40" s="16" t="s">
        <v>56</v>
      </c>
      <c r="B40" s="49" t="s">
        <v>69</v>
      </c>
      <c r="C40" s="10"/>
      <c r="D40" s="17"/>
      <c r="E40" s="18"/>
    </row>
    <row r="41" spans="1:7" x14ac:dyDescent="0.25">
      <c r="A41" s="36" t="s">
        <v>32</v>
      </c>
      <c r="B41" s="33" t="s">
        <v>33</v>
      </c>
      <c r="C41" s="34" t="s">
        <v>74</v>
      </c>
      <c r="D41" s="37">
        <v>8573</v>
      </c>
      <c r="E41" s="18"/>
    </row>
    <row r="42" spans="1:7" ht="27.6" x14ac:dyDescent="0.25">
      <c r="A42" s="16" t="s">
        <v>7</v>
      </c>
      <c r="B42" s="39" t="s">
        <v>71</v>
      </c>
      <c r="C42" s="10"/>
      <c r="D42" s="17"/>
      <c r="E42" s="18"/>
    </row>
    <row r="43" spans="1:7" x14ac:dyDescent="0.25">
      <c r="A43" s="40"/>
      <c r="B43" s="25" t="s">
        <v>43</v>
      </c>
      <c r="C43" s="26"/>
      <c r="D43" s="27">
        <f>SUM(D4-D9-D13-D15-D17-D19-D21-D23-D25-D27-D29-D31-D35-D39-D41)</f>
        <v>8668</v>
      </c>
      <c r="F43" s="18"/>
      <c r="G43" s="18"/>
    </row>
    <row r="44" spans="1:7" x14ac:dyDescent="0.25">
      <c r="A44" s="23"/>
      <c r="B44" s="25" t="s">
        <v>44</v>
      </c>
      <c r="C44" s="26"/>
      <c r="D44" s="27">
        <f>SUM(D5)</f>
        <v>14891</v>
      </c>
    </row>
    <row r="45" spans="1:7" x14ac:dyDescent="0.25">
      <c r="A45" s="41"/>
      <c r="B45" s="25" t="s">
        <v>45</v>
      </c>
      <c r="C45" s="26"/>
      <c r="D45" s="27">
        <f>SUM(D6-D11-D33-D37)</f>
        <v>9274</v>
      </c>
      <c r="F45" s="18"/>
    </row>
    <row r="46" spans="1:7" s="35" customFormat="1" ht="13.8" thickBot="1" x14ac:dyDescent="0.3">
      <c r="A46" s="42"/>
      <c r="B46" s="43" t="s">
        <v>46</v>
      </c>
      <c r="C46" s="44"/>
      <c r="D46" s="45">
        <f>SUM(D43:D45)</f>
        <v>32833</v>
      </c>
    </row>
    <row r="47" spans="1:7" s="35" customFormat="1" x14ac:dyDescent="0.25">
      <c r="A47" s="11" t="s">
        <v>18</v>
      </c>
      <c r="B47" s="8" t="s">
        <v>76</v>
      </c>
      <c r="C47" s="9" t="s">
        <v>77</v>
      </c>
      <c r="D47" s="12">
        <v>12024</v>
      </c>
    </row>
    <row r="48" spans="1:7" x14ac:dyDescent="0.25">
      <c r="A48" s="13" t="s">
        <v>7</v>
      </c>
      <c r="B48" s="48" t="s">
        <v>75</v>
      </c>
      <c r="C48" s="14"/>
      <c r="D48" s="15"/>
    </row>
    <row r="49" spans="1:4" x14ac:dyDescent="0.25">
      <c r="A49" s="36" t="s">
        <v>78</v>
      </c>
      <c r="B49" s="33" t="s">
        <v>79</v>
      </c>
      <c r="C49" s="9" t="s">
        <v>77</v>
      </c>
      <c r="D49" s="37">
        <v>844</v>
      </c>
    </row>
    <row r="50" spans="1:4" ht="13.8" x14ac:dyDescent="0.25">
      <c r="A50" s="16" t="s">
        <v>81</v>
      </c>
      <c r="B50" s="49" t="s">
        <v>80</v>
      </c>
      <c r="C50" s="10"/>
      <c r="D50" s="17"/>
    </row>
    <row r="51" spans="1:4" x14ac:dyDescent="0.25">
      <c r="A51" s="36" t="s">
        <v>39</v>
      </c>
      <c r="B51" s="33" t="s">
        <v>40</v>
      </c>
      <c r="C51" s="9" t="s">
        <v>77</v>
      </c>
      <c r="D51" s="37">
        <v>2952</v>
      </c>
    </row>
    <row r="52" spans="1:4" ht="27.6" x14ac:dyDescent="0.25">
      <c r="A52" s="16" t="s">
        <v>56</v>
      </c>
      <c r="B52" s="39" t="s">
        <v>82</v>
      </c>
      <c r="C52" s="10"/>
      <c r="D52" s="17"/>
    </row>
    <row r="53" spans="1:4" x14ac:dyDescent="0.25">
      <c r="A53" s="36" t="s">
        <v>84</v>
      </c>
      <c r="B53" s="33" t="s">
        <v>83</v>
      </c>
      <c r="C53" s="34" t="s">
        <v>85</v>
      </c>
      <c r="D53" s="37">
        <v>2122</v>
      </c>
    </row>
    <row r="54" spans="1:4" ht="27.6" x14ac:dyDescent="0.25">
      <c r="A54" s="16" t="s">
        <v>7</v>
      </c>
      <c r="B54" s="49" t="s">
        <v>86</v>
      </c>
      <c r="C54" s="10"/>
      <c r="D54" s="17"/>
    </row>
    <row r="55" spans="1:4" x14ac:dyDescent="0.25">
      <c r="A55" s="36" t="s">
        <v>32</v>
      </c>
      <c r="B55" s="33" t="s">
        <v>87</v>
      </c>
      <c r="C55" s="34" t="s">
        <v>88</v>
      </c>
      <c r="D55" s="37">
        <f>SUM(D56+D57)</f>
        <v>9529</v>
      </c>
    </row>
    <row r="56" spans="1:4" ht="13.8" x14ac:dyDescent="0.25">
      <c r="A56" s="16" t="s">
        <v>89</v>
      </c>
      <c r="B56" s="49" t="s">
        <v>90</v>
      </c>
      <c r="C56" s="10"/>
      <c r="D56" s="17">
        <v>7122</v>
      </c>
    </row>
    <row r="57" spans="1:4" ht="13.8" x14ac:dyDescent="0.25">
      <c r="A57" s="16" t="s">
        <v>91</v>
      </c>
      <c r="B57" s="39" t="s">
        <v>92</v>
      </c>
      <c r="C57" s="10"/>
      <c r="D57" s="17">
        <v>2407</v>
      </c>
    </row>
    <row r="58" spans="1:4" x14ac:dyDescent="0.25">
      <c r="A58" s="36" t="s">
        <v>93</v>
      </c>
      <c r="B58" s="33" t="s">
        <v>94</v>
      </c>
      <c r="C58" s="34" t="s">
        <v>88</v>
      </c>
      <c r="D58" s="37">
        <f>SUM(D59+D60)</f>
        <v>946</v>
      </c>
    </row>
    <row r="59" spans="1:4" ht="13.8" x14ac:dyDescent="0.25">
      <c r="A59" s="16" t="s">
        <v>89</v>
      </c>
      <c r="B59" s="49" t="s">
        <v>90</v>
      </c>
      <c r="C59" s="10"/>
      <c r="D59" s="17">
        <v>707</v>
      </c>
    </row>
    <row r="60" spans="1:4" ht="13.8" x14ac:dyDescent="0.25">
      <c r="A60" s="16" t="s">
        <v>91</v>
      </c>
      <c r="B60" s="39" t="s">
        <v>92</v>
      </c>
      <c r="C60" s="10"/>
      <c r="D60" s="17">
        <v>239</v>
      </c>
    </row>
    <row r="61" spans="1:4" x14ac:dyDescent="0.25">
      <c r="A61" s="36" t="s">
        <v>39</v>
      </c>
      <c r="B61" s="33" t="s">
        <v>95</v>
      </c>
      <c r="C61" s="34" t="s">
        <v>88</v>
      </c>
      <c r="D61" s="37">
        <f>SUM(D62+D63)</f>
        <v>131</v>
      </c>
    </row>
    <row r="62" spans="1:4" ht="13.8" x14ac:dyDescent="0.25">
      <c r="A62" s="16" t="s">
        <v>89</v>
      </c>
      <c r="B62" s="49" t="s">
        <v>90</v>
      </c>
      <c r="C62" s="10"/>
      <c r="D62" s="17">
        <v>98</v>
      </c>
    </row>
    <row r="63" spans="1:4" ht="13.8" x14ac:dyDescent="0.25">
      <c r="A63" s="16" t="s">
        <v>91</v>
      </c>
      <c r="B63" s="39" t="s">
        <v>92</v>
      </c>
      <c r="C63" s="10"/>
      <c r="D63" s="17">
        <v>33</v>
      </c>
    </row>
    <row r="64" spans="1:4" x14ac:dyDescent="0.25">
      <c r="A64" s="36" t="s">
        <v>96</v>
      </c>
      <c r="B64" s="33" t="s">
        <v>97</v>
      </c>
      <c r="C64" s="34" t="s">
        <v>88</v>
      </c>
      <c r="D64" s="37">
        <f>SUM(D65+D66)</f>
        <v>1289</v>
      </c>
    </row>
    <row r="65" spans="1:4" ht="13.8" x14ac:dyDescent="0.25">
      <c r="A65" s="16" t="s">
        <v>89</v>
      </c>
      <c r="B65" s="49" t="s">
        <v>90</v>
      </c>
      <c r="C65" s="10"/>
      <c r="D65" s="17">
        <v>963</v>
      </c>
    </row>
    <row r="66" spans="1:4" ht="13.8" x14ac:dyDescent="0.25">
      <c r="A66" s="16" t="s">
        <v>91</v>
      </c>
      <c r="B66" s="39" t="s">
        <v>92</v>
      </c>
      <c r="C66" s="10"/>
      <c r="D66" s="17">
        <v>326</v>
      </c>
    </row>
    <row r="67" spans="1:4" x14ac:dyDescent="0.25">
      <c r="A67" s="36" t="s">
        <v>18</v>
      </c>
      <c r="B67" s="33" t="s">
        <v>98</v>
      </c>
      <c r="C67" s="34" t="s">
        <v>88</v>
      </c>
      <c r="D67" s="37">
        <f>SUM(D68+D69)</f>
        <v>2996</v>
      </c>
    </row>
    <row r="68" spans="1:4" ht="13.8" x14ac:dyDescent="0.25">
      <c r="A68" s="16" t="s">
        <v>89</v>
      </c>
      <c r="B68" s="49" t="s">
        <v>90</v>
      </c>
      <c r="C68" s="10"/>
      <c r="D68" s="17">
        <v>2239</v>
      </c>
    </row>
    <row r="69" spans="1:4" ht="13.8" x14ac:dyDescent="0.25">
      <c r="A69" s="16" t="s">
        <v>91</v>
      </c>
      <c r="B69" s="39" t="s">
        <v>92</v>
      </c>
      <c r="C69" s="10"/>
      <c r="D69" s="17">
        <v>757</v>
      </c>
    </row>
    <row r="70" spans="1:4" x14ac:dyDescent="0.25">
      <c r="A70" s="40"/>
      <c r="B70" s="25" t="s">
        <v>99</v>
      </c>
      <c r="C70" s="26"/>
      <c r="D70" s="27">
        <f>SUM(D43-2750-D49-D51-D53)</f>
        <v>0</v>
      </c>
    </row>
    <row r="71" spans="1:4" x14ac:dyDescent="0.25">
      <c r="A71" s="23"/>
      <c r="B71" s="25" t="s">
        <v>100</v>
      </c>
      <c r="C71" s="26"/>
      <c r="D71" s="27">
        <f>SUM(D44-D55-D58-D61-D64-D67)</f>
        <v>0</v>
      </c>
    </row>
    <row r="72" spans="1:4" x14ac:dyDescent="0.25">
      <c r="A72" s="41"/>
      <c r="B72" s="25" t="s">
        <v>101</v>
      </c>
      <c r="C72" s="26"/>
      <c r="D72" s="27">
        <f>SUM(D45-9274)</f>
        <v>0</v>
      </c>
    </row>
    <row r="73" spans="1:4" ht="13.8" thickBot="1" x14ac:dyDescent="0.3">
      <c r="A73" s="42"/>
      <c r="B73" s="43" t="s">
        <v>102</v>
      </c>
      <c r="C73" s="44"/>
      <c r="D73" s="45">
        <f>SUM(D70:D72)</f>
        <v>0</v>
      </c>
    </row>
    <row r="76" spans="1:4" x14ac:dyDescent="0.25">
      <c r="A76" s="7" t="s">
        <v>1</v>
      </c>
      <c r="B76" s="7"/>
    </row>
    <row r="77" spans="1:4" x14ac:dyDescent="0.25">
      <c r="A77" s="7" t="s">
        <v>2</v>
      </c>
      <c r="B77" s="7"/>
    </row>
    <row r="78" spans="1:4" x14ac:dyDescent="0.25">
      <c r="A78" s="50">
        <v>45309</v>
      </c>
    </row>
  </sheetData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seisuga 31.12.23</vt:lpstr>
      <vt:lpstr>Leht3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Kasutaja6</dc:creator>
  <cp:lastModifiedBy>Lea Laurits</cp:lastModifiedBy>
  <cp:lastPrinted>2024-01-18T14:13:56Z</cp:lastPrinted>
  <dcterms:created xsi:type="dcterms:W3CDTF">2011-07-04T14:47:19Z</dcterms:created>
  <dcterms:modified xsi:type="dcterms:W3CDTF">2024-01-25T14:47:17Z</dcterms:modified>
</cp:coreProperties>
</file>